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79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<sst xmlns="http://schemas.openxmlformats.org/spreadsheetml/2006/main" count="356" uniqueCount="248">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</sst>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5" activePane="bottomLeft" state="frozen"/>
      <selection pane="topLeft" activeCell="A1" sqref="A1"/>
      <selection pane="bottomLeft" activeCell="C49" sqref="C4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6</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4.25">
      <c r="A12" s="15" t="s">
        <v>14</v>
      </c>
      <c r="B12" s="10" t="s">
        <v>23</v>
      </c>
      <c r="C12" s="79" t="s">
        <v>6</v>
      </c>
      <c r="F12" s="31" t="s">
        <v>18</v>
      </c>
    </row>
    <row r="13" spans="1:3" ht="28.5">
      <c r="A13" s="15" t="s">
        <v>15</v>
      </c>
      <c r="B13" s="10" t="s">
        <v>24</v>
      </c>
      <c r="C13" s="79" t="s">
        <v>6</v>
      </c>
    </row>
    <row r="14" spans="1:3" ht="50.25" customHeight="1">
      <c r="A14" s="15" t="s">
        <v>16</v>
      </c>
      <c r="B14" s="10" t="s">
        <v>25</v>
      </c>
      <c r="C14" s="79" t="s">
        <v>6</v>
      </c>
    </row>
    <row r="15" spans="1:8" ht="14.25">
      <c r="A15" s="15" t="s">
        <v>17</v>
      </c>
      <c r="B15" s="10" t="s">
        <v>21</v>
      </c>
      <c r="C15" s="79" t="s">
        <v>6</v>
      </c>
      <c r="F15" s="32">
        <f>+VALUE(A10)</f>
        <v>0.3333333333333333</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0.75</v>
      </c>
    </row>
    <row r="20" spans="1:6" ht="28.5">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0.8461538461538461</v>
      </c>
    </row>
    <row r="22" spans="1:6" ht="24.75" customHeight="1">
      <c r="A22" s="28" t="s">
        <v>147</v>
      </c>
      <c r="B22" s="105" t="s">
        <v>32</v>
      </c>
      <c r="C22" s="106"/>
      <c r="F22" s="32">
        <f>+VALUE(A57)</f>
        <v>0.875</v>
      </c>
    </row>
    <row r="23" spans="1:6" ht="28.5">
      <c r="A23" s="15" t="s">
        <v>34</v>
      </c>
      <c r="B23" s="10" t="s">
        <v>36</v>
      </c>
      <c r="C23" s="79" t="s">
        <v>5</v>
      </c>
      <c r="F23" s="32">
        <f>+VALUE(A65)</f>
        <v>0</v>
      </c>
    </row>
    <row r="24" spans="1:6" ht="28.5">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f>+VALUE(A92)</f>
        <v>0</v>
      </c>
    </row>
    <row r="27" spans="1:6" ht="14.25">
      <c r="A27" s="29" t="s">
        <v>39</v>
      </c>
      <c r="B27" s="107" t="s">
        <v>40</v>
      </c>
      <c r="C27" s="108"/>
      <c r="F27" s="32">
        <f>+VALUE(A103)</f>
        <v>0.6666666666666666</v>
      </c>
    </row>
    <row r="28" spans="1:6" ht="28.5">
      <c r="A28" s="15" t="s">
        <v>42</v>
      </c>
      <c r="B28" s="10" t="s">
        <v>44</v>
      </c>
      <c r="C28" s="79" t="s">
        <v>6</v>
      </c>
      <c r="F28" s="32">
        <f>+VALUE(A106)</f>
        <v>0.75</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227</v>
      </c>
    </row>
    <row r="35" spans="1:3" ht="42.7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6</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6</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0.8461538461538461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227</v>
      </c>
    </row>
    <row r="56" spans="1:3" ht="28.5">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4.25">
      <c r="A58" s="29" t="s">
        <v>85</v>
      </c>
      <c r="B58" s="107" t="s">
        <v>86</v>
      </c>
      <c r="C58" s="108"/>
    </row>
    <row r="59" spans="1:3" ht="57">
      <c r="A59" s="15" t="s">
        <v>93</v>
      </c>
      <c r="B59" s="10" t="s">
        <v>87</v>
      </c>
      <c r="C59" s="79" t="s">
        <v>6</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2.7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6</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4.25">
      <c r="A81" s="15" t="s">
        <v>134</v>
      </c>
      <c r="B81" s="10" t="s">
        <v>124</v>
      </c>
      <c r="C81" s="79" t="s">
        <v>6</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6</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6</v>
      </c>
    </row>
    <row r="90" spans="1:3" ht="28.5">
      <c r="A90" s="15" t="s">
        <v>143</v>
      </c>
      <c r="B90" s="10" t="s">
        <v>132</v>
      </c>
      <c r="C90" s="79" t="s">
        <v>6</v>
      </c>
    </row>
    <row r="91" spans="1:3" ht="57">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5</v>
      </c>
    </row>
    <row r="99" spans="1:3" ht="14.25">
      <c r="A99" s="15" t="s">
        <v>168</v>
      </c>
      <c r="B99" s="10" t="s">
        <v>159</v>
      </c>
      <c r="C99" s="79" t="s">
        <v>5</v>
      </c>
    </row>
    <row r="100" spans="1:3" ht="28.5">
      <c r="A100" s="15" t="s">
        <v>169</v>
      </c>
      <c r="B100" s="10" t="s">
        <v>160</v>
      </c>
      <c r="C100" s="79" t="s">
        <v>5</v>
      </c>
    </row>
    <row r="101" spans="1:3" ht="14.25">
      <c r="A101" s="15" t="s">
        <v>170</v>
      </c>
      <c r="B101" s="10" t="s">
        <v>161</v>
      </c>
      <c r="C101" s="79" t="s">
        <v>5</v>
      </c>
    </row>
    <row r="102" spans="1:3" ht="14.25">
      <c r="A102" s="15" t="s">
        <v>171</v>
      </c>
      <c r="B102" s="10" t="s">
        <v>162</v>
      </c>
      <c r="C102" s="79" t="s">
        <v>6</v>
      </c>
    </row>
    <row r="103" spans="1:3" ht="24.75" customHeight="1">
      <c r="A103" s="101">
        <f>_xlfn.IFERROR((COUNTIF(C94:C102,"Da")+(COUNTIF(C94:C102,"Djelomično")/2))/((COUNTIF(C94:C102,"Da")+COUNTIF(C94:C102,"Ne")+COUNTIF(C94:C102,"Djelomično"))),"Nije primjenjivo")</f>
        <v>0.6666666666666666</v>
      </c>
      <c r="B103" s="102"/>
      <c r="C103" s="103"/>
    </row>
    <row r="104" spans="1:3" ht="24.75" customHeight="1">
      <c r="A104" s="14" t="s">
        <v>177</v>
      </c>
      <c r="B104" s="105" t="s">
        <v>244</v>
      </c>
      <c r="C104" s="106"/>
    </row>
    <row r="105" spans="1:3" ht="28.5">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0.6110347985347985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0.75</v>
      </c>
      <c r="D8" s="81"/>
    </row>
    <row r="9" spans="1:4" s="34" customFormat="1" ht="39.75" customHeight="1">
      <c r="A9" s="45" t="s">
        <v>54</v>
      </c>
      <c r="B9" s="38" t="s">
        <v>188</v>
      </c>
      <c r="C9" s="40">
        <f>+Upitnik!A51</f>
        <v>0.8461538461538461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0.6666666666666666</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0.6110347985347985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arhiva@domsisak.hr</cp:lastModifiedBy>
  <cp:lastPrinted>2023-07-25T11:44:46Z</cp:lastPrinted>
  <dcterms:created xsi:type="dcterms:W3CDTF">2012-05-21T15:07:27Z</dcterms:created>
  <dcterms:modified xsi:type="dcterms:W3CDTF">2023-12-14T12:16:35Z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